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C5039F04-A84D-4210-A619-36F069C51F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D13" i="7"/>
  <c r="E30" i="7"/>
  <c r="E13" i="7"/>
  <c r="F30" i="7"/>
  <c r="D30" i="7"/>
  <c r="D12" i="7" s="1"/>
  <c r="F12" i="7" l="1"/>
  <c r="E12" i="7"/>
  <c r="C30" i="7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1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30" i="7"/>
  <c r="H30" i="7"/>
  <c r="I30" i="7"/>
  <c r="J30" i="7"/>
  <c r="K30" i="7"/>
  <c r="L30" i="7"/>
  <c r="M30" i="7"/>
  <c r="N30" i="7"/>
  <c r="O30" i="7"/>
  <c r="O12" i="7" s="1"/>
  <c r="P30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1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<sst xmlns="http://schemas.openxmlformats.org/spreadsheetml/2006/main" count="84" uniqueCount="67">
  <si>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</si>
  <si>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</si>
  <si>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</si>
  <si>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</si>
  <si>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</si>
  <si>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</si>
  <si>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</si>
  <si>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</si>
  <si>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</si>
  <si>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</si>
  <si>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</si>
  <si>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</si>
  <si>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</si>
  <si>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</si>
  <si>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</si>
  <si>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</si>
  <si>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</si>
  <si>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</si>
  <si>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</si>
  <si>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</si>
  <si>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</si>
  <si>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</si>
  <si>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</si>
  <si>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</si>
  <si>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</si>
  <si>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</si>
  <si>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</si>
  <si>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</si>
  <si>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</si>
  <si>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</si>
  <si>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</si>
  <si>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</si>
  <si>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</si>
  <si>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</si>
  <si>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</si>
  <si>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</si>
  <si>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</si>
  <si>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1.8. Коммунальные платежи за офис ( кв. 254)</t>
  </si>
  <si>
    <t xml:space="preserve">Управляющий - 1 ставка </t>
  </si>
  <si>
    <t>1.11. Обслуживание системы видеонаблюдения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</si>
  <si>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</si>
  <si>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</si>
  <si>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</si>
  <si>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</si>
  <si>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</si>
  <si>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</si>
  <si>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</si>
  <si>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</si>
  <si>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</si>
  <si>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</si>
  <si>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</si>
  <si>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2.10 Интернет, программное обслуживание</t>
  </si>
  <si>
    <t>1.9. Юридические услуги</t>
  </si>
  <si>
    <t>1.10.Гидравлические спытания системы отопления</t>
  </si>
  <si>
    <t>1.14 Работы в тепловом узле</t>
  </si>
  <si>
    <t>1.7.  ИП Потапов О.В. (обслуживание электрических сетей)</t>
  </si>
  <si>
    <t>1.15 Снегоуборка</t>
  </si>
  <si>
    <t xml:space="preserve">Делопроизводитель </t>
  </si>
  <si>
    <t>1.5. ООО "ДВ Лифтмонтаж" (техническое обслуживание и ремонт лифтов)  производился ремонт лифта</t>
  </si>
  <si>
    <t xml:space="preserve">Рабочий по зданию </t>
  </si>
  <si>
    <t>Дворник (ЗПЛ+отпуск)</t>
  </si>
  <si>
    <t xml:space="preserve">1.4. ООО "ЛОГ СТРОЙ" (аварийно-диспетчерское обслуживание - сантехнические работы ) </t>
  </si>
  <si>
    <t>БЮДЖЕТ ДВИЖЕНИЯ ДЕНЕЖНЫХ СРЕДСТВ ЖСК "ВТОРОЙ" сентябрь-октябрь 2021</t>
  </si>
  <si>
    <t xml:space="preserve">Уборщица - 1  </t>
  </si>
  <si>
    <t>Уборщица - 2 ( 2 ставки: 4 подъезда + офис)</t>
  </si>
  <si>
    <t>Уборщица -3 ( расчет при увольнении)</t>
  </si>
  <si>
    <t xml:space="preserve">Расшифровка фонда оплаты труда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</si>
</sst>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4"/>
  <sheetViews>
    <sheetView showGridLines="0" tabSelected="1" view="pageBreakPreview" zoomScaleNormal="100" zoomScaleSheetLayoutView="10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T42" sqref="T42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6640625" customWidth="1"/>
    <col min="5" max="5" width="11.5546875" customWidth="1"/>
    <col min="6" max="6" width="16.6640625" customWidth="1"/>
    <col min="7" max="16" width="11.5546875" hidden="1" customWidth="1" outlineLevel="1"/>
    <col min="17" max="17" width="2.6640625" customWidth="1" collapsed="1"/>
  </cols>
  <sheetData>
    <row r="1" spans="2:18" x14ac:dyDescent="0.3">
      <c r="B1" s="66" t="s">
        <v>62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8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8" x14ac:dyDescent="0.3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8" x14ac:dyDescent="0.3">
      <c r="B4" s="69"/>
      <c r="C4" s="67">
        <v>44440</v>
      </c>
      <c r="D4" s="67"/>
      <c r="E4" s="67">
        <v>44470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8" ht="15" thickBot="1" x14ac:dyDescent="0.35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8" ht="23.25" customHeight="1" x14ac:dyDescent="0.3">
      <c r="B6" s="20" t="s">
        <v>8</v>
      </c>
      <c r="C6" s="2">
        <f>C7+C8</f>
        <v>709200.49</v>
      </c>
      <c r="D6" s="2">
        <v>752470</v>
      </c>
      <c r="E6" s="2">
        <v>709200</v>
      </c>
      <c r="F6" s="2">
        <v>779013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8" ht="23.25" customHeight="1" x14ac:dyDescent="0.3">
      <c r="B7" s="20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8" ht="23.25" customHeight="1" x14ac:dyDescent="0.3">
      <c r="B8" s="20" t="s">
        <v>31</v>
      </c>
      <c r="C8" s="2">
        <v>709200.49</v>
      </c>
      <c r="D8" s="2">
        <v>752470</v>
      </c>
      <c r="E8" s="2">
        <v>709200</v>
      </c>
      <c r="F8" s="2">
        <v>779013</v>
      </c>
      <c r="G8" s="2">
        <v>663949</v>
      </c>
      <c r="H8" s="2"/>
      <c r="I8" s="2"/>
      <c r="J8" s="2"/>
      <c r="K8" s="2"/>
      <c r="L8" s="2"/>
      <c r="M8" s="2"/>
      <c r="N8" s="2"/>
      <c r="O8" s="2"/>
      <c r="P8" s="2"/>
      <c r="Q8" s="13"/>
      <c r="R8" s="24"/>
    </row>
    <row r="9" spans="2:18" x14ac:dyDescent="0.3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8" x14ac:dyDescent="0.3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8" x14ac:dyDescent="0.3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8" ht="23.25" customHeight="1" x14ac:dyDescent="0.3">
      <c r="B12" s="20" t="s">
        <v>10</v>
      </c>
      <c r="C12" s="2">
        <f>C13+C30</f>
        <v>694478</v>
      </c>
      <c r="D12" s="2">
        <f>D13+D30</f>
        <v>619264</v>
      </c>
      <c r="E12" s="2">
        <f>E13+E30</f>
        <v>692478</v>
      </c>
      <c r="F12" s="2">
        <f>F13+F30</f>
        <v>558443.38</v>
      </c>
      <c r="G12" s="2">
        <f t="shared" ref="G12:P12" si="1">G13+G30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8" x14ac:dyDescent="0.3">
      <c r="B13" s="21" t="s">
        <v>9</v>
      </c>
      <c r="C13" s="6">
        <f>C14+C15+C16+C17+C18+C19+C20+C21+C22</f>
        <v>281900</v>
      </c>
      <c r="D13" s="6">
        <f>D14+D15+D16+D17+D18+D19+D20+D21+D22+D23+D24+D25+D26+D27</f>
        <v>206827</v>
      </c>
      <c r="E13" s="6">
        <f>E14+E15+E16+E17+E18+E19+E20+E21+E22+E23</f>
        <v>281900</v>
      </c>
      <c r="F13" s="6">
        <f>F14+F15+F16+F17+F18+F19+F20+F21+F22+F23+F24+F25+F26+F27+F28</f>
        <v>222694.38</v>
      </c>
      <c r="G13" s="6">
        <f t="shared" ref="G13:P13" si="2">SUM(G14:G29)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8" ht="26.4" x14ac:dyDescent="0.3">
      <c r="B14" s="19" t="s">
        <v>12</v>
      </c>
      <c r="C14" s="3">
        <v>5000</v>
      </c>
      <c r="D14" s="3">
        <v>4275</v>
      </c>
      <c r="E14" s="3">
        <v>5000</v>
      </c>
      <c r="F14" s="3">
        <v>4275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8" ht="26.4" x14ac:dyDescent="0.3">
      <c r="B15" s="19" t="s">
        <v>13</v>
      </c>
      <c r="C15" s="3">
        <v>50000</v>
      </c>
      <c r="D15" s="3">
        <v>0</v>
      </c>
      <c r="E15" s="3">
        <v>50000</v>
      </c>
      <c r="F15" s="3">
        <v>13245</v>
      </c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8" x14ac:dyDescent="0.3">
      <c r="B16" s="19" t="s">
        <v>32</v>
      </c>
      <c r="C16" s="3">
        <v>50000</v>
      </c>
      <c r="D16" s="3">
        <v>46033</v>
      </c>
      <c r="E16" s="3">
        <v>50000</v>
      </c>
      <c r="F16" s="3">
        <v>48655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6.4" x14ac:dyDescent="0.3">
      <c r="B17" s="19" t="s">
        <v>61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6.4" x14ac:dyDescent="0.3">
      <c r="B18" s="53" t="s">
        <v>58</v>
      </c>
      <c r="C18" s="55">
        <v>86900</v>
      </c>
      <c r="D18" s="3">
        <v>86900</v>
      </c>
      <c r="E18" s="3">
        <v>86900</v>
      </c>
      <c r="F18" s="3">
        <v>86900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6.4" x14ac:dyDescent="0.3">
      <c r="B19" s="19" t="s">
        <v>33</v>
      </c>
      <c r="C19" s="3">
        <v>5000</v>
      </c>
      <c r="D19" s="3">
        <v>4000</v>
      </c>
      <c r="E19" s="3">
        <v>5000</v>
      </c>
      <c r="F19" s="3">
        <v>4000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ht="26.4" x14ac:dyDescent="0.3">
      <c r="B20" s="19" t="s">
        <v>55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3">
      <c r="B21" s="19" t="s">
        <v>37</v>
      </c>
      <c r="C21" s="3"/>
      <c r="D21" s="3">
        <v>619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3">
      <c r="B22" s="19" t="s">
        <v>52</v>
      </c>
      <c r="C22" s="3">
        <v>20000</v>
      </c>
      <c r="D22" s="3">
        <v>0</v>
      </c>
      <c r="E22" s="3">
        <v>20000</v>
      </c>
      <c r="F22" s="3">
        <v>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3">
      <c r="B23" s="19" t="s">
        <v>53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3">
      <c r="B24" s="19" t="s">
        <v>39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3">
      <c r="B25" s="19" t="s">
        <v>40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3">
      <c r="B26" s="19" t="s">
        <v>49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3">
      <c r="B27" s="19" t="s">
        <v>54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3">
      <c r="B28" s="19" t="s">
        <v>56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x14ac:dyDescent="0.3">
      <c r="B29" s="1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12"/>
      <c r="Q29" s="24"/>
    </row>
    <row r="30" spans="2:17" ht="26.4" x14ac:dyDescent="0.3">
      <c r="B30" s="21" t="s">
        <v>11</v>
      </c>
      <c r="C30" s="7">
        <f>C31+C32+C33+C34+C35+C36+C37+C38+C39+C40</f>
        <v>412578</v>
      </c>
      <c r="D30" s="7">
        <f>D31+D32+D33+D34+D35+D36+D37+D38+D39+D40</f>
        <v>412437</v>
      </c>
      <c r="E30" s="7">
        <f>E31+E32+E33+E34+E35+E36+E37+E38+E39+E40</f>
        <v>410578</v>
      </c>
      <c r="F30" s="7">
        <f>F31++F32+F33+F34+F36+F35+F37+F38+F39+F40</f>
        <v>335749</v>
      </c>
      <c r="G30" s="7">
        <f t="shared" ref="G30:P30" si="3">SUM(G31:G37)</f>
        <v>58000</v>
      </c>
      <c r="H30" s="7">
        <f t="shared" si="3"/>
        <v>0</v>
      </c>
      <c r="I30" s="7">
        <f t="shared" si="3"/>
        <v>0</v>
      </c>
      <c r="J30" s="7">
        <f t="shared" si="3"/>
        <v>0</v>
      </c>
      <c r="K30" s="7">
        <f t="shared" si="3"/>
        <v>0</v>
      </c>
      <c r="L30" s="7">
        <f t="shared" si="3"/>
        <v>0</v>
      </c>
      <c r="M30" s="7">
        <f t="shared" si="3"/>
        <v>0</v>
      </c>
      <c r="N30" s="7">
        <f t="shared" si="3"/>
        <v>0</v>
      </c>
      <c r="O30" s="7">
        <f t="shared" si="3"/>
        <v>0</v>
      </c>
      <c r="P30" s="16">
        <f t="shared" si="3"/>
        <v>0</v>
      </c>
      <c r="Q30" s="24"/>
    </row>
    <row r="31" spans="2:17" x14ac:dyDescent="0.3">
      <c r="B31" s="19" t="s">
        <v>34</v>
      </c>
      <c r="C31" s="4">
        <v>310578</v>
      </c>
      <c r="D31" s="4">
        <v>353531</v>
      </c>
      <c r="E31" s="4">
        <v>310578</v>
      </c>
      <c r="F31" s="64">
        <v>261860</v>
      </c>
      <c r="G31" s="4">
        <f>15000+12000+10000+5000+7000+8000</f>
        <v>57000</v>
      </c>
      <c r="H31" s="4"/>
      <c r="I31" s="4"/>
      <c r="J31" s="4"/>
      <c r="K31" s="4"/>
      <c r="L31" s="4"/>
      <c r="M31" s="4"/>
      <c r="N31" s="4"/>
      <c r="O31" s="4"/>
      <c r="P31" s="17"/>
      <c r="Q31" s="24"/>
    </row>
    <row r="32" spans="2:17" x14ac:dyDescent="0.3">
      <c r="B32" s="19" t="s">
        <v>41</v>
      </c>
      <c r="C32" s="4">
        <v>45000</v>
      </c>
      <c r="D32" s="4">
        <v>45000</v>
      </c>
      <c r="E32" s="4">
        <v>45000</v>
      </c>
      <c r="F32" s="64">
        <v>45000</v>
      </c>
      <c r="G32" s="4"/>
      <c r="H32" s="4"/>
      <c r="I32" s="4"/>
      <c r="J32" s="4"/>
      <c r="K32" s="4"/>
      <c r="L32" s="4"/>
      <c r="M32" s="4"/>
      <c r="N32" s="4"/>
      <c r="O32" s="4"/>
      <c r="P32" s="14"/>
      <c r="Q32" s="24"/>
    </row>
    <row r="33" spans="2:17" x14ac:dyDescent="0.3">
      <c r="B33" s="19" t="s">
        <v>42</v>
      </c>
      <c r="C33" s="4">
        <v>7000</v>
      </c>
      <c r="D33" s="4">
        <v>2960</v>
      </c>
      <c r="E33" s="4">
        <v>5000</v>
      </c>
      <c r="F33" s="64">
        <v>315</v>
      </c>
      <c r="G33" s="4"/>
      <c r="H33" s="4"/>
      <c r="I33" s="4"/>
      <c r="J33" s="4"/>
      <c r="K33" s="4"/>
      <c r="L33" s="4"/>
      <c r="M33" s="8"/>
      <c r="N33" s="8"/>
      <c r="O33" s="8"/>
      <c r="P33" s="18"/>
      <c r="Q33" s="24"/>
    </row>
    <row r="34" spans="2:17" x14ac:dyDescent="0.3">
      <c r="B34" s="22" t="s">
        <v>50</v>
      </c>
      <c r="C34" s="4">
        <v>5000</v>
      </c>
      <c r="D34" s="4"/>
      <c r="E34" s="4">
        <v>5000</v>
      </c>
      <c r="F34" s="4"/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14">
        <v>0</v>
      </c>
      <c r="Q34" s="24"/>
    </row>
    <row r="35" spans="2:17" x14ac:dyDescent="0.3">
      <c r="B35" s="22" t="s">
        <v>43</v>
      </c>
      <c r="C35" s="4">
        <v>5000</v>
      </c>
      <c r="D35" s="4"/>
      <c r="E35" s="4">
        <v>5000</v>
      </c>
      <c r="F35" s="4">
        <v>2555</v>
      </c>
      <c r="G35" s="4">
        <v>1000</v>
      </c>
      <c r="H35" s="4">
        <v>0</v>
      </c>
      <c r="I35" s="4"/>
      <c r="J35" s="4"/>
      <c r="K35" s="4"/>
      <c r="L35" s="4"/>
      <c r="M35" s="4"/>
      <c r="N35" s="4"/>
      <c r="O35" s="4"/>
      <c r="P35" s="14"/>
      <c r="Q35" s="24"/>
    </row>
    <row r="36" spans="2:17" x14ac:dyDescent="0.3">
      <c r="B36" s="22" t="s">
        <v>44</v>
      </c>
      <c r="C36" s="4">
        <v>20000</v>
      </c>
      <c r="D36" s="4">
        <v>2236</v>
      </c>
      <c r="E36" s="4">
        <v>20000</v>
      </c>
      <c r="F36" s="65">
        <v>17309</v>
      </c>
      <c r="G36" s="4"/>
      <c r="H36" s="4"/>
      <c r="I36" s="4"/>
      <c r="J36" s="4"/>
      <c r="K36" s="4"/>
      <c r="L36" s="4"/>
      <c r="M36" s="8"/>
      <c r="N36" s="8"/>
      <c r="O36" s="8"/>
      <c r="P36" s="18"/>
      <c r="Q36" s="24"/>
    </row>
    <row r="37" spans="2:17" x14ac:dyDescent="0.3">
      <c r="B37" s="23" t="s">
        <v>45</v>
      </c>
      <c r="C37" s="4">
        <v>10000</v>
      </c>
      <c r="D37" s="4">
        <v>0</v>
      </c>
      <c r="E37" s="61">
        <v>10000</v>
      </c>
      <c r="F37" s="63"/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3">
      <c r="B38" s="23" t="s">
        <v>46</v>
      </c>
      <c r="C38" s="4">
        <v>5000</v>
      </c>
      <c r="D38" s="4">
        <v>3710</v>
      </c>
      <c r="E38" s="61">
        <v>5000</v>
      </c>
      <c r="F38" s="63">
        <v>3710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3">
      <c r="B39" s="23" t="s">
        <v>47</v>
      </c>
      <c r="C39" s="4">
        <v>5000</v>
      </c>
      <c r="D39" s="4">
        <v>5000</v>
      </c>
      <c r="E39" s="61">
        <v>5000</v>
      </c>
      <c r="F39" s="63">
        <v>5000</v>
      </c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3">
      <c r="B40" s="23" t="s">
        <v>51</v>
      </c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3">
      <c r="B41" s="23"/>
      <c r="C41" s="4"/>
      <c r="D41" s="4"/>
      <c r="E41" s="54"/>
      <c r="F41" s="8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3">
      <c r="B42" s="56" t="s">
        <v>66</v>
      </c>
      <c r="C42" s="57" t="s">
        <v>35</v>
      </c>
      <c r="D42" s="57" t="s">
        <v>48</v>
      </c>
      <c r="E42" s="58" t="s">
        <v>35</v>
      </c>
      <c r="F42" s="60" t="s">
        <v>48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3">
      <c r="B43" s="23" t="s">
        <v>38</v>
      </c>
      <c r="C43" s="4">
        <v>57498</v>
      </c>
      <c r="D43" s="4">
        <v>50023</v>
      </c>
      <c r="E43" s="54">
        <v>57498</v>
      </c>
      <c r="F43" s="59">
        <v>50023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3">
      <c r="B44" s="23" t="s">
        <v>63</v>
      </c>
      <c r="C44" s="4">
        <v>23442</v>
      </c>
      <c r="D44" s="4">
        <v>20394</v>
      </c>
      <c r="E44" s="54">
        <v>23442</v>
      </c>
      <c r="F44" s="59">
        <v>20394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3">
      <c r="B45" s="23" t="s">
        <v>64</v>
      </c>
      <c r="C45" s="4">
        <v>52466</v>
      </c>
      <c r="D45" s="4">
        <v>46645</v>
      </c>
      <c r="E45" s="54">
        <v>23442</v>
      </c>
      <c r="F45" s="59">
        <v>20394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3">
      <c r="B46" s="23" t="s">
        <v>60</v>
      </c>
      <c r="C46" s="4">
        <v>112808</v>
      </c>
      <c r="D46" s="4">
        <v>98143</v>
      </c>
      <c r="E46" s="54">
        <v>46575</v>
      </c>
      <c r="F46" s="59">
        <v>40500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3">
      <c r="B47" s="23" t="s">
        <v>57</v>
      </c>
      <c r="C47" s="4">
        <v>17251</v>
      </c>
      <c r="D47" s="4">
        <v>15008</v>
      </c>
      <c r="E47" s="54">
        <v>17251</v>
      </c>
      <c r="F47" s="59">
        <v>15008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3">
      <c r="B48" s="23" t="s">
        <v>65</v>
      </c>
      <c r="C48" s="4">
        <v>49856</v>
      </c>
      <c r="D48" s="4">
        <v>43375</v>
      </c>
      <c r="E48" s="54"/>
      <c r="F48" s="59"/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3">
      <c r="B49" s="23" t="s">
        <v>59</v>
      </c>
      <c r="C49" s="4">
        <v>20115</v>
      </c>
      <c r="D49" s="4">
        <v>17500</v>
      </c>
      <c r="E49" s="54">
        <v>20115</v>
      </c>
      <c r="F49" s="62">
        <v>17500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3">
      <c r="B50" s="56"/>
      <c r="C50" s="57"/>
      <c r="D50" s="57"/>
      <c r="E50" s="58"/>
      <c r="F50" s="60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3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3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3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  <row r="54" spans="2:17" x14ac:dyDescent="0.3">
      <c r="B54" s="23"/>
      <c r="C54" s="4"/>
      <c r="D54" s="4"/>
      <c r="E54" s="54"/>
      <c r="F54" s="61"/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5" customWidth="1"/>
    <col min="2" max="2" width="9.88671875" style="25" bestFit="1" customWidth="1"/>
    <col min="3" max="3" width="12" style="25" customWidth="1"/>
    <col min="4" max="11" width="21" style="25" customWidth="1"/>
    <col min="12" max="12" width="2.6640625" style="25" customWidth="1"/>
    <col min="13" max="16384" width="9.109375" style="25"/>
  </cols>
  <sheetData>
    <row r="1" spans="2:14" x14ac:dyDescent="0.25">
      <c r="B1" s="74" t="s">
        <v>36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x14ac:dyDescent="0.25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3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5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5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5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5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5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5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5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5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5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5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3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5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5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5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5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5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5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3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2022-02-01T02:33:43Z</dcterms:modified>
</cp:coreProperties>
</file>