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EDDC1A26-6FB7-44B4-B362-9279CED93B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БДДС!$A$1:$Q$57</definedName>
    <definedName name="_xlnm.Print_Area" localSheetId="1">РД!$A$1:$L$28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7" l="1"/>
  <c r="E12" i="7"/>
  <c r="F28" i="7"/>
  <c r="E28" i="7"/>
  <c r="D28" i="7"/>
  <c r="C28" i="7"/>
  <c r="F13" i="7" l="1"/>
  <c r="E13" i="7"/>
  <c r="D13" i="7"/>
  <c r="C13" i="7" l="1"/>
  <c r="C12" i="7" s="1"/>
  <c r="D6" i="7" l="1"/>
  <c r="D12" i="7" l="1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9" i="7"/>
  <c r="O19" i="7"/>
  <c r="O13" i="7" s="1"/>
  <c r="P56" i="7" l="1"/>
  <c r="O56" i="7"/>
  <c r="N56" i="7"/>
  <c r="M56" i="7"/>
  <c r="L56" i="7"/>
  <c r="K56" i="7"/>
  <c r="J56" i="7"/>
  <c r="I56" i="7"/>
  <c r="H56" i="7"/>
  <c r="G56" i="7"/>
  <c r="P10" i="7"/>
  <c r="O10" i="7"/>
  <c r="N10" i="7"/>
  <c r="M10" i="7"/>
  <c r="L10" i="7"/>
  <c r="K10" i="7"/>
  <c r="J10" i="7"/>
  <c r="I10" i="7"/>
  <c r="H10" i="7"/>
  <c r="G10" i="7"/>
  <c r="G28" i="7"/>
  <c r="H28" i="7"/>
  <c r="I28" i="7"/>
  <c r="J28" i="7"/>
  <c r="K28" i="7"/>
  <c r="L28" i="7"/>
  <c r="M28" i="7"/>
  <c r="N28" i="7"/>
  <c r="O28" i="7"/>
  <c r="O12" i="7" s="1"/>
  <c r="P28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29" authorId="0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<sst xmlns="http://schemas.openxmlformats.org/spreadsheetml/2006/main" count="80" uniqueCount="64">
  <si>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</si>
  <si>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</si>
  <si>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</si>
  <si>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</si>
  <si>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</si>
  <si>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</si>
  <si>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</si>
  <si>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</si>
  <si>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</si>
  <si>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</si>
  <si>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</si>
  <si>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</si>
  <si>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</si>
  <si>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</si>
  <si>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</si>
  <si>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</si>
  <si>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</si>
  <si>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</si>
  <si>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</si>
  <si>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</si>
  <si>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</si>
  <si>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</si>
  <si>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</si>
  <si>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</si>
  <si>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</si>
  <si>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</si>
  <si>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</si>
  <si>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</si>
  <si>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</si>
  <si>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</si>
  <si>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</si>
  <si>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</si>
  <si>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</si>
  <si>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</si>
  <si>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</si>
  <si>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</si>
  <si>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</si>
  <si>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t xml:space="preserve">на руки </t>
  </si>
  <si>
    <t>Уборщица - 2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</si>
  <si>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</si>
  <si>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Делопроизводитель</t>
  </si>
  <si>
    <t>1.4. ООО "ЛОГ СТРОЙ" (аварийно-диспетчерское обслуживание - сантехнические работы )</t>
  </si>
  <si>
    <t>Уборщица -3</t>
  </si>
  <si>
    <t>1.7.  ООО ГЕРКОН (обслуживание электрических сетей)</t>
  </si>
  <si>
    <t>1.8. Коммунальные платежи за офис ( кв. 254)</t>
  </si>
  <si>
    <t>1.9. Уборка территории (вывоз снега)</t>
  </si>
  <si>
    <t xml:space="preserve">Управляющий - 1 ставка </t>
  </si>
  <si>
    <t xml:space="preserve">Уборщица - 1 </t>
  </si>
  <si>
    <t>Дворник</t>
  </si>
  <si>
    <t xml:space="preserve">Рабочий по зданию </t>
  </si>
  <si>
    <t>БЮДЖЕТ ДВИЖЕНИЯ ДЕНЕЖНЫХ СРЕДСТВ ЖСК "ВТОРОЙ"  январь-февраль 2020</t>
  </si>
  <si>
    <t>1.11. Обслуживание системы видеонаблюдения</t>
  </si>
  <si>
    <t>1.10.Ремонт теплового узла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</si>
  <si>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</si>
  <si>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</si>
  <si>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</si>
  <si>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 xml:space="preserve">2.4. Приборы и оборудование 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</si>
  <si>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</si>
  <si>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</si>
  <si>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</si>
  <si>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</si>
  <si>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</si>
  <si>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Расшифровка фонда оплаты труда за январь/февраль</t>
  </si>
  <si>
    <t>на руки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</si>
</sst>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7"/>
  <sheetViews>
    <sheetView showGridLines="0" tabSelected="1" view="pageBreakPreview" zoomScaleNormal="100" zoomScaleSheetLayoutView="100" workbookViewId="0">
      <pane xSplit="2" ySplit="5" topLeftCell="C31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3" t="s">
        <v>50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5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25"/>
    </row>
    <row r="4" spans="2:17" x14ac:dyDescent="0.3">
      <c r="B4" s="66"/>
      <c r="C4" s="64">
        <v>43861</v>
      </c>
      <c r="D4" s="64"/>
      <c r="E4" s="64">
        <v>43890</v>
      </c>
      <c r="F4" s="64"/>
      <c r="G4" s="64">
        <v>43159</v>
      </c>
      <c r="H4" s="64"/>
      <c r="I4" s="64">
        <v>43190</v>
      </c>
      <c r="J4" s="64"/>
      <c r="K4" s="64">
        <v>43220</v>
      </c>
      <c r="L4" s="64"/>
      <c r="M4" s="64">
        <v>43251</v>
      </c>
      <c r="N4" s="64"/>
      <c r="O4" s="64">
        <v>43281</v>
      </c>
      <c r="P4" s="68"/>
      <c r="Q4" s="25"/>
    </row>
    <row r="5" spans="2:17" ht="15" thickBot="1" x14ac:dyDescent="0.35">
      <c r="B5" s="67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709200.49</v>
      </c>
      <c r="D6" s="3">
        <f>D7+D8</f>
        <v>729432.02</v>
      </c>
      <c r="E6" s="3">
        <v>709200</v>
      </c>
      <c r="F6" s="3">
        <v>629326.12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31</v>
      </c>
      <c r="C8" s="3">
        <v>709200.49</v>
      </c>
      <c r="D8" s="3">
        <v>729432.02</v>
      </c>
      <c r="E8" s="3">
        <v>709200</v>
      </c>
      <c r="F8" s="3">
        <v>629326.12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C13+C28</f>
        <v>685478</v>
      </c>
      <c r="D12" s="3">
        <f>D13+D28</f>
        <v>755577.2</v>
      </c>
      <c r="E12" s="3">
        <f>E13+E28</f>
        <v>685478</v>
      </c>
      <c r="F12" s="3">
        <f>F13+F28</f>
        <v>823917.19</v>
      </c>
      <c r="G12" s="3">
        <f t="shared" ref="G12:P12" si="1">G13+G28</f>
        <v>58000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  <c r="N12" s="3">
        <f t="shared" si="1"/>
        <v>0</v>
      </c>
      <c r="O12" s="3">
        <f t="shared" si="1"/>
        <v>37200</v>
      </c>
      <c r="P12" s="14">
        <f t="shared" si="1"/>
        <v>0</v>
      </c>
      <c r="Q12" s="25"/>
    </row>
    <row r="13" spans="2:17" x14ac:dyDescent="0.3">
      <c r="B13" s="22" t="s">
        <v>9</v>
      </c>
      <c r="C13" s="7">
        <f>C14+C15+C16+C17+C18+C19+C20+C21+C22</f>
        <v>272900</v>
      </c>
      <c r="D13" s="7">
        <f>D14+D15+D16+D17+D18+D19+D20+D21+D22+D23</f>
        <v>381180.24</v>
      </c>
      <c r="E13" s="7">
        <f>E14+E15+E16+E17+E18+E19+E20+E21+E22+E23+E24</f>
        <v>272900</v>
      </c>
      <c r="F13" s="7">
        <f>F14+F15+F16+F17+F18+F19+F20+F21+F22+F23+F24+F25</f>
        <v>417004.33</v>
      </c>
      <c r="G13" s="7">
        <f t="shared" ref="G13:P13" si="2">SUM(G14:G27)</f>
        <v>0</v>
      </c>
      <c r="H13" s="7">
        <f t="shared" si="2"/>
        <v>0</v>
      </c>
      <c r="I13" s="7">
        <f t="shared" si="2"/>
        <v>0</v>
      </c>
      <c r="J13" s="7">
        <f t="shared" si="2"/>
        <v>0</v>
      </c>
      <c r="K13" s="7">
        <f t="shared" si="2"/>
        <v>0</v>
      </c>
      <c r="L13" s="7">
        <f t="shared" si="2"/>
        <v>0</v>
      </c>
      <c r="M13" s="7">
        <f t="shared" si="2"/>
        <v>0</v>
      </c>
      <c r="N13" s="7">
        <f t="shared" si="2"/>
        <v>0</v>
      </c>
      <c r="O13" s="7">
        <f t="shared" si="2"/>
        <v>37200</v>
      </c>
      <c r="P13" s="16">
        <f t="shared" si="2"/>
        <v>0</v>
      </c>
      <c r="Q13" s="25"/>
    </row>
    <row r="14" spans="2:17" ht="26.4" x14ac:dyDescent="0.3">
      <c r="B14" s="20" t="s">
        <v>12</v>
      </c>
      <c r="C14" s="4"/>
      <c r="D14" s="4"/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>
        <v>50000</v>
      </c>
      <c r="D15" s="4">
        <v>17580</v>
      </c>
      <c r="E15" s="4">
        <v>50000</v>
      </c>
      <c r="F15" s="4">
        <v>23207.69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32</v>
      </c>
      <c r="C16" s="4">
        <v>50000</v>
      </c>
      <c r="D16" s="4">
        <v>53110.239999999998</v>
      </c>
      <c r="E16" s="4">
        <v>50000</v>
      </c>
      <c r="F16" s="4">
        <v>53576.639999999999</v>
      </c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41</v>
      </c>
      <c r="C17" s="4">
        <v>30000</v>
      </c>
      <c r="D17" s="4">
        <v>30000</v>
      </c>
      <c r="E17" s="4">
        <v>30000</v>
      </c>
      <c r="F17" s="4">
        <v>65000</v>
      </c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33</v>
      </c>
      <c r="C18" s="56">
        <v>75900</v>
      </c>
      <c r="D18" s="4">
        <v>75900</v>
      </c>
      <c r="E18" s="4">
        <v>75900</v>
      </c>
      <c r="F18" s="4">
        <v>75900</v>
      </c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34</v>
      </c>
      <c r="C19" s="4">
        <v>5000</v>
      </c>
      <c r="D19" s="4">
        <v>5000</v>
      </c>
      <c r="E19" s="4">
        <v>5000</v>
      </c>
      <c r="F19" s="4">
        <v>5000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 t="s">
        <v>43</v>
      </c>
      <c r="C20" s="4">
        <v>35000</v>
      </c>
      <c r="D20" s="4">
        <v>35000</v>
      </c>
      <c r="E20" s="4">
        <v>35000</v>
      </c>
      <c r="F20" s="4">
        <v>35000</v>
      </c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x14ac:dyDescent="0.3">
      <c r="B21" s="20" t="s">
        <v>44</v>
      </c>
      <c r="C21" s="4">
        <v>7000</v>
      </c>
      <c r="D21" s="4">
        <v>4790</v>
      </c>
      <c r="E21" s="4">
        <v>7000</v>
      </c>
      <c r="F21" s="4">
        <v>4790</v>
      </c>
      <c r="G21" s="4"/>
      <c r="H21" s="4"/>
      <c r="I21" s="4"/>
      <c r="J21" s="4"/>
      <c r="K21" s="4"/>
      <c r="L21" s="4"/>
      <c r="M21" s="4"/>
      <c r="N21" s="4"/>
      <c r="O21" s="6"/>
      <c r="P21" s="13"/>
      <c r="Q21" s="25"/>
    </row>
    <row r="22" spans="2:17" x14ac:dyDescent="0.3">
      <c r="B22" s="20" t="s">
        <v>45</v>
      </c>
      <c r="C22" s="4">
        <v>20000</v>
      </c>
      <c r="D22" s="4">
        <v>9800</v>
      </c>
      <c r="E22" s="4">
        <v>20000</v>
      </c>
      <c r="F22" s="4">
        <v>75000</v>
      </c>
      <c r="G22" s="4"/>
      <c r="H22" s="4"/>
      <c r="I22" s="4"/>
      <c r="J22" s="4"/>
      <c r="K22" s="4"/>
      <c r="L22" s="4"/>
      <c r="M22" s="4"/>
      <c r="N22" s="4"/>
      <c r="O22" s="6"/>
      <c r="P22" s="13"/>
      <c r="Q22" s="25"/>
    </row>
    <row r="23" spans="2:17" x14ac:dyDescent="0.3">
      <c r="B23" s="20" t="s">
        <v>52</v>
      </c>
      <c r="C23" s="4"/>
      <c r="D23" s="4">
        <v>150000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6"/>
      <c r="P23" s="13"/>
      <c r="Q23" s="25"/>
    </row>
    <row r="24" spans="2:17" x14ac:dyDescent="0.3">
      <c r="B24" s="20" t="s">
        <v>51</v>
      </c>
      <c r="C24" s="4"/>
      <c r="D24" s="4"/>
      <c r="E24" s="4"/>
      <c r="F24" s="4">
        <v>9530</v>
      </c>
      <c r="G24" s="4"/>
      <c r="H24" s="4"/>
      <c r="I24" s="4"/>
      <c r="J24" s="4"/>
      <c r="K24" s="4"/>
      <c r="L24" s="4"/>
      <c r="M24" s="4"/>
      <c r="N24" s="4"/>
      <c r="O24" s="6"/>
      <c r="P24" s="13"/>
      <c r="Q24" s="25"/>
    </row>
    <row r="25" spans="2:17" x14ac:dyDescent="0.3">
      <c r="B25" s="20" t="s">
        <v>53</v>
      </c>
      <c r="C25" s="4"/>
      <c r="D25" s="4"/>
      <c r="E25" s="4"/>
      <c r="F25" s="4">
        <v>70000</v>
      </c>
      <c r="G25" s="4"/>
      <c r="H25" s="4"/>
      <c r="I25" s="4"/>
      <c r="J25" s="4"/>
      <c r="K25" s="4"/>
      <c r="L25" s="4"/>
      <c r="M25" s="4"/>
      <c r="N25" s="4"/>
      <c r="O25" s="6"/>
      <c r="P25" s="13"/>
      <c r="Q25" s="25"/>
    </row>
    <row r="26" spans="2:17" x14ac:dyDescent="0.3">
      <c r="B26" s="2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/>
      <c r="P26" s="13"/>
      <c r="Q26" s="25"/>
    </row>
    <row r="27" spans="2:17" x14ac:dyDescent="0.3">
      <c r="B27" s="20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  <c r="P27" s="13"/>
      <c r="Q27" s="25"/>
    </row>
    <row r="28" spans="2:17" ht="26.4" x14ac:dyDescent="0.3">
      <c r="B28" s="22" t="s">
        <v>11</v>
      </c>
      <c r="C28" s="8">
        <f>C29+C30+C31+C32+C33+C34+C35+C36+C37+C38</f>
        <v>412578</v>
      </c>
      <c r="D28" s="8">
        <f>D29+D30+D31+D32+D33+D34+D35+D36+D37+D38</f>
        <v>374396.96</v>
      </c>
      <c r="E28" s="8">
        <f>E29+E30+E31+E32+E33+E34+E35+E36+E37+E38</f>
        <v>412578</v>
      </c>
      <c r="F28" s="8">
        <f>F29+F30+F31+F32+F33+F34+F35+F36+F37</f>
        <v>406912.86</v>
      </c>
      <c r="G28" s="8">
        <f t="shared" ref="G28:P28" si="3">SUM(G29:G35)</f>
        <v>58000</v>
      </c>
      <c r="H28" s="8">
        <f t="shared" si="3"/>
        <v>0</v>
      </c>
      <c r="I28" s="8">
        <f t="shared" si="3"/>
        <v>0</v>
      </c>
      <c r="J28" s="8">
        <f t="shared" si="3"/>
        <v>0</v>
      </c>
      <c r="K28" s="8">
        <f t="shared" si="3"/>
        <v>0</v>
      </c>
      <c r="L28" s="8">
        <f t="shared" si="3"/>
        <v>0</v>
      </c>
      <c r="M28" s="8">
        <f t="shared" si="3"/>
        <v>0</v>
      </c>
      <c r="N28" s="8">
        <f t="shared" si="3"/>
        <v>0</v>
      </c>
      <c r="O28" s="8">
        <f t="shared" si="3"/>
        <v>0</v>
      </c>
      <c r="P28" s="17">
        <f t="shared" si="3"/>
        <v>0</v>
      </c>
      <c r="Q28" s="25"/>
    </row>
    <row r="29" spans="2:17" x14ac:dyDescent="0.3">
      <c r="B29" s="20" t="s">
        <v>35</v>
      </c>
      <c r="C29" s="5">
        <v>310578</v>
      </c>
      <c r="D29" s="5">
        <v>310577.59000000003</v>
      </c>
      <c r="E29" s="5">
        <v>310578</v>
      </c>
      <c r="F29" s="81">
        <v>310578</v>
      </c>
      <c r="G29" s="5">
        <f>15000+12000+10000+5000+7000+8000</f>
        <v>57000</v>
      </c>
      <c r="H29" s="5"/>
      <c r="I29" s="5"/>
      <c r="J29" s="5"/>
      <c r="K29" s="5"/>
      <c r="L29" s="5"/>
      <c r="M29" s="5"/>
      <c r="N29" s="5"/>
      <c r="O29" s="5"/>
      <c r="P29" s="18"/>
      <c r="Q29" s="25"/>
    </row>
    <row r="30" spans="2:17" x14ac:dyDescent="0.3">
      <c r="B30" s="20" t="s">
        <v>54</v>
      </c>
      <c r="C30" s="5">
        <v>45000</v>
      </c>
      <c r="D30" s="5">
        <v>45000</v>
      </c>
      <c r="E30" s="5">
        <v>45000</v>
      </c>
      <c r="F30" s="81">
        <v>45000</v>
      </c>
      <c r="G30" s="5"/>
      <c r="H30" s="5"/>
      <c r="I30" s="5"/>
      <c r="J30" s="5"/>
      <c r="K30" s="5"/>
      <c r="L30" s="5"/>
      <c r="M30" s="5"/>
      <c r="N30" s="5"/>
      <c r="O30" s="5"/>
      <c r="P30" s="15"/>
      <c r="Q30" s="25"/>
    </row>
    <row r="31" spans="2:17" x14ac:dyDescent="0.3">
      <c r="B31" s="20" t="s">
        <v>55</v>
      </c>
      <c r="C31" s="5">
        <v>7000</v>
      </c>
      <c r="D31" s="5">
        <v>2598.15</v>
      </c>
      <c r="E31" s="5">
        <v>7000</v>
      </c>
      <c r="F31" s="81">
        <v>2824</v>
      </c>
      <c r="G31" s="5"/>
      <c r="H31" s="5"/>
      <c r="I31" s="5"/>
      <c r="J31" s="5"/>
      <c r="K31" s="5"/>
      <c r="L31" s="5"/>
      <c r="M31" s="9"/>
      <c r="N31" s="9"/>
      <c r="O31" s="9"/>
      <c r="P31" s="19"/>
      <c r="Q31" s="25"/>
    </row>
    <row r="32" spans="2:17" x14ac:dyDescent="0.3">
      <c r="B32" s="23" t="s">
        <v>56</v>
      </c>
      <c r="C32" s="5">
        <v>5000</v>
      </c>
      <c r="D32" s="5"/>
      <c r="E32" s="5">
        <v>5000</v>
      </c>
      <c r="F32" s="5"/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15">
        <v>0</v>
      </c>
      <c r="Q32" s="25"/>
    </row>
    <row r="33" spans="2:17" x14ac:dyDescent="0.3">
      <c r="B33" s="23" t="s">
        <v>57</v>
      </c>
      <c r="C33" s="5">
        <v>5000</v>
      </c>
      <c r="D33" s="5"/>
      <c r="E33" s="5">
        <v>5000</v>
      </c>
      <c r="F33" s="5">
        <v>7399</v>
      </c>
      <c r="G33" s="5">
        <v>1000</v>
      </c>
      <c r="H33" s="5">
        <v>0</v>
      </c>
      <c r="I33" s="5"/>
      <c r="J33" s="5"/>
      <c r="K33" s="5"/>
      <c r="L33" s="5"/>
      <c r="M33" s="5"/>
      <c r="N33" s="5"/>
      <c r="O33" s="5"/>
      <c r="P33" s="15"/>
      <c r="Q33" s="25"/>
    </row>
    <row r="34" spans="2:17" x14ac:dyDescent="0.3">
      <c r="B34" s="23" t="s">
        <v>58</v>
      </c>
      <c r="C34" s="5">
        <v>20000</v>
      </c>
      <c r="D34" s="5">
        <v>7511.22</v>
      </c>
      <c r="E34" s="5">
        <v>20000</v>
      </c>
      <c r="F34" s="5">
        <v>32401.86</v>
      </c>
      <c r="G34" s="5"/>
      <c r="H34" s="5"/>
      <c r="I34" s="5"/>
      <c r="J34" s="5"/>
      <c r="K34" s="5"/>
      <c r="L34" s="5"/>
      <c r="M34" s="9"/>
      <c r="N34" s="9"/>
      <c r="O34" s="9"/>
      <c r="P34" s="19"/>
      <c r="Q34" s="25"/>
    </row>
    <row r="35" spans="2:17" x14ac:dyDescent="0.3">
      <c r="B35" s="24" t="s">
        <v>59</v>
      </c>
      <c r="C35" s="5">
        <v>10000</v>
      </c>
      <c r="D35" s="5"/>
      <c r="E35" s="62">
        <v>10000</v>
      </c>
      <c r="F35" s="80"/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60</v>
      </c>
      <c r="C36" s="5">
        <v>5000</v>
      </c>
      <c r="D36" s="5">
        <v>3710</v>
      </c>
      <c r="E36" s="62">
        <v>5000</v>
      </c>
      <c r="F36" s="80">
        <v>3710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61</v>
      </c>
      <c r="C37" s="5">
        <v>5000</v>
      </c>
      <c r="D37" s="5">
        <v>5000</v>
      </c>
      <c r="E37" s="62">
        <v>5000</v>
      </c>
      <c r="F37" s="80">
        <v>5000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/>
      <c r="C38" s="5"/>
      <c r="D38" s="5"/>
      <c r="E38" s="55"/>
      <c r="F38" s="9"/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/>
      <c r="C39" s="5"/>
      <c r="D39" s="5"/>
      <c r="E39" s="55"/>
      <c r="F39" s="9"/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57" t="s">
        <v>62</v>
      </c>
      <c r="C40" s="58" t="s">
        <v>36</v>
      </c>
      <c r="D40" s="58" t="s">
        <v>37</v>
      </c>
      <c r="E40" s="59" t="s">
        <v>36</v>
      </c>
      <c r="F40" s="61" t="s">
        <v>63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 t="s">
        <v>46</v>
      </c>
      <c r="C41" s="5">
        <v>57498</v>
      </c>
      <c r="D41" s="5">
        <v>50023</v>
      </c>
      <c r="E41" s="55">
        <v>57498</v>
      </c>
      <c r="F41" s="60">
        <v>50023</v>
      </c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24" t="s">
        <v>47</v>
      </c>
      <c r="C42" s="5">
        <v>28738.5</v>
      </c>
      <c r="D42" s="5">
        <v>25002.49</v>
      </c>
      <c r="E42" s="55">
        <v>28739</v>
      </c>
      <c r="F42" s="60">
        <v>25002</v>
      </c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24" t="s">
        <v>38</v>
      </c>
      <c r="C43" s="5">
        <v>23442</v>
      </c>
      <c r="D43" s="5">
        <v>20394</v>
      </c>
      <c r="E43" s="55">
        <v>23442</v>
      </c>
      <c r="F43" s="60">
        <v>20394</v>
      </c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 t="s">
        <v>48</v>
      </c>
      <c r="C44" s="5">
        <v>35163.449999999997</v>
      </c>
      <c r="D44" s="5">
        <v>30592</v>
      </c>
      <c r="E44" s="55">
        <v>35163</v>
      </c>
      <c r="F44" s="60">
        <v>30592</v>
      </c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4" t="s">
        <v>40</v>
      </c>
      <c r="C45" s="5">
        <v>28749</v>
      </c>
      <c r="D45" s="5">
        <v>25012</v>
      </c>
      <c r="E45" s="55">
        <v>28749</v>
      </c>
      <c r="F45" s="60">
        <v>25012</v>
      </c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 t="s">
        <v>42</v>
      </c>
      <c r="C46" s="5">
        <v>23442</v>
      </c>
      <c r="D46" s="5">
        <v>20394</v>
      </c>
      <c r="E46" s="55">
        <v>23442</v>
      </c>
      <c r="F46" s="60">
        <v>20394</v>
      </c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 t="s">
        <v>49</v>
      </c>
      <c r="C47" s="5">
        <v>40229.699999999997</v>
      </c>
      <c r="D47" s="5">
        <v>35000</v>
      </c>
      <c r="E47" s="55">
        <v>40230</v>
      </c>
      <c r="F47" s="79">
        <v>35000</v>
      </c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57"/>
      <c r="C48" s="58"/>
      <c r="D48" s="58"/>
      <c r="E48" s="59"/>
      <c r="F48" s="61"/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/>
      <c r="C49" s="5"/>
      <c r="D49" s="5"/>
      <c r="E49" s="55"/>
      <c r="F49" s="62"/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4"/>
      <c r="C50" s="5"/>
      <c r="D50" s="5"/>
      <c r="E50" s="55"/>
      <c r="F50" s="62"/>
      <c r="G50" s="9"/>
      <c r="H50" s="9"/>
      <c r="I50" s="9"/>
      <c r="J50" s="9"/>
      <c r="K50" s="9"/>
      <c r="L50" s="9"/>
      <c r="M50" s="9"/>
      <c r="N50" s="9"/>
      <c r="O50" s="9"/>
      <c r="P50" s="19"/>
      <c r="Q50" s="25"/>
    </row>
    <row r="51" spans="2:17" x14ac:dyDescent="0.3">
      <c r="B51" s="24"/>
      <c r="C51" s="5"/>
      <c r="D51" s="5"/>
      <c r="E51" s="55"/>
      <c r="F51" s="62"/>
      <c r="G51" s="9"/>
      <c r="H51" s="9"/>
      <c r="I51" s="9"/>
      <c r="J51" s="9"/>
      <c r="K51" s="9"/>
      <c r="L51" s="9"/>
      <c r="M51" s="9"/>
      <c r="N51" s="9"/>
      <c r="O51" s="9"/>
      <c r="P51" s="19"/>
      <c r="Q51" s="25"/>
    </row>
    <row r="52" spans="2:17" x14ac:dyDescent="0.3">
      <c r="B52" s="24"/>
      <c r="C52" s="5"/>
      <c r="D52" s="5"/>
      <c r="E52" s="55"/>
      <c r="F52" s="62"/>
      <c r="G52" s="9"/>
      <c r="H52" s="9"/>
      <c r="I52" s="9"/>
      <c r="J52" s="9"/>
      <c r="K52" s="9"/>
      <c r="L52" s="9"/>
      <c r="M52" s="9"/>
      <c r="N52" s="9"/>
      <c r="O52" s="9"/>
      <c r="P52" s="19"/>
      <c r="Q52" s="25"/>
    </row>
    <row r="53" spans="2:17" x14ac:dyDescent="0.3">
      <c r="B53" s="24"/>
      <c r="C53" s="5"/>
      <c r="D53" s="5"/>
      <c r="E53" s="55"/>
      <c r="F53" s="62"/>
      <c r="G53" s="9"/>
      <c r="H53" s="9"/>
      <c r="I53" s="9"/>
      <c r="J53" s="9"/>
      <c r="K53" s="9"/>
      <c r="L53" s="9"/>
      <c r="M53" s="9"/>
      <c r="N53" s="9"/>
      <c r="O53" s="9"/>
      <c r="P53" s="19"/>
      <c r="Q53" s="25"/>
    </row>
    <row r="54" spans="2:17" x14ac:dyDescent="0.3">
      <c r="B54" s="24"/>
      <c r="C54" s="5"/>
      <c r="D54" s="5"/>
      <c r="E54" s="55"/>
      <c r="F54" s="62"/>
      <c r="G54" s="9"/>
      <c r="H54" s="9"/>
      <c r="I54" s="9"/>
      <c r="J54" s="9"/>
      <c r="K54" s="9"/>
      <c r="L54" s="9"/>
      <c r="M54" s="9"/>
      <c r="N54" s="9"/>
      <c r="O54" s="9"/>
      <c r="P54" s="19"/>
      <c r="Q54" s="25"/>
    </row>
    <row r="55" spans="2:17" x14ac:dyDescent="0.3">
      <c r="B55" s="24"/>
      <c r="C55" s="5"/>
      <c r="D55" s="5"/>
      <c r="E55" s="55"/>
      <c r="F55" s="62"/>
      <c r="G55" s="9"/>
      <c r="H55" s="9"/>
      <c r="I55" s="9"/>
      <c r="J55" s="9"/>
      <c r="K55" s="9"/>
      <c r="L55" s="9"/>
      <c r="M55" s="9"/>
      <c r="N55" s="9"/>
      <c r="O55" s="9"/>
      <c r="P55" s="19"/>
      <c r="Q55" s="25"/>
    </row>
    <row r="56" spans="2:17" x14ac:dyDescent="0.3">
      <c r="B56" s="22"/>
      <c r="C56" s="7"/>
      <c r="D56" s="7">
        <v>0</v>
      </c>
      <c r="E56" s="7"/>
      <c r="F56" s="7"/>
      <c r="G56" s="7">
        <f t="shared" ref="G56:P56" si="4">13*3750</f>
        <v>48750</v>
      </c>
      <c r="H56" s="7">
        <f t="shared" si="4"/>
        <v>48750</v>
      </c>
      <c r="I56" s="7">
        <f t="shared" si="4"/>
        <v>48750</v>
      </c>
      <c r="J56" s="7">
        <f t="shared" si="4"/>
        <v>48750</v>
      </c>
      <c r="K56" s="7">
        <f t="shared" si="4"/>
        <v>48750</v>
      </c>
      <c r="L56" s="7">
        <f t="shared" si="4"/>
        <v>48750</v>
      </c>
      <c r="M56" s="7">
        <f t="shared" si="4"/>
        <v>48750</v>
      </c>
      <c r="N56" s="7">
        <f t="shared" si="4"/>
        <v>48750</v>
      </c>
      <c r="O56" s="7">
        <f t="shared" si="4"/>
        <v>48750</v>
      </c>
      <c r="P56" s="16">
        <f t="shared" si="4"/>
        <v>48750</v>
      </c>
      <c r="Q56" s="25"/>
    </row>
    <row r="57" spans="2:17" x14ac:dyDescent="0.3"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1" t="s">
        <v>39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14</v>
      </c>
      <c r="C4" s="32" t="s">
        <v>22</v>
      </c>
      <c r="D4" s="33" t="s">
        <v>15</v>
      </c>
      <c r="E4" s="33" t="s">
        <v>16</v>
      </c>
      <c r="F4" s="33" t="s">
        <v>17</v>
      </c>
      <c r="G4" s="33" t="s">
        <v>6</v>
      </c>
      <c r="H4" s="33" t="s">
        <v>18</v>
      </c>
      <c r="I4" s="33" t="s">
        <v>7</v>
      </c>
      <c r="J4" s="33" t="s">
        <v>19</v>
      </c>
      <c r="K4" s="34" t="s">
        <v>21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6" t="s">
        <v>20</v>
      </c>
      <c r="C15" s="77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8" t="s">
        <v>27</v>
      </c>
      <c r="D19" s="78"/>
      <c r="E19" s="78"/>
      <c r="F19" s="33" t="s">
        <v>22</v>
      </c>
      <c r="G19" s="34" t="s">
        <v>21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4" t="s">
        <v>23</v>
      </c>
      <c r="D20" s="74"/>
      <c r="E20" s="74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5" t="s">
        <v>24</v>
      </c>
      <c r="D21" s="75"/>
      <c r="E21" s="75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5" t="s">
        <v>25</v>
      </c>
      <c r="D22" s="75"/>
      <c r="E22" s="75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5"/>
      <c r="D23" s="75"/>
      <c r="E23" s="75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5" t="s">
        <v>26</v>
      </c>
      <c r="D24" s="75"/>
      <c r="E24" s="75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5"/>
      <c r="D25" s="75"/>
      <c r="E25" s="75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5"/>
      <c r="D26" s="75"/>
      <c r="E26" s="75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3" t="s">
        <v>20</v>
      </c>
      <c r="D27" s="73"/>
      <c r="E27" s="73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2020-04-15T01:46:07Z</dcterms:modified>
</cp:coreProperties>
</file>