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F0183BE2-8B79-4A59-9443-D1FF5EF781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БДДС!$A$1:$Q$52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7" l="1"/>
  <c r="F38" i="7"/>
  <c r="F39" i="7"/>
  <c r="F40" i="7"/>
  <c r="F41" i="7"/>
  <c r="F36" i="7"/>
  <c r="D12" i="7" l="1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3" i="7"/>
  <c r="O19" i="7"/>
  <c r="O13" i="7" s="1"/>
  <c r="P51" i="7" l="1"/>
  <c r="O51" i="7"/>
  <c r="N51" i="7"/>
  <c r="M51" i="7"/>
  <c r="L51" i="7"/>
  <c r="K51" i="7"/>
  <c r="J51" i="7"/>
  <c r="I51" i="7"/>
  <c r="H51" i="7"/>
  <c r="G51" i="7"/>
  <c r="P10" i="7"/>
  <c r="O10" i="7"/>
  <c r="N10" i="7"/>
  <c r="M10" i="7"/>
  <c r="L10" i="7"/>
  <c r="K10" i="7"/>
  <c r="J10" i="7"/>
  <c r="I10" i="7"/>
  <c r="H10" i="7"/>
  <c r="G10" i="7"/>
  <c r="G22" i="7"/>
  <c r="H22" i="7"/>
  <c r="I22" i="7"/>
  <c r="J22" i="7"/>
  <c r="K22" i="7"/>
  <c r="L22" i="7"/>
  <c r="M22" i="7"/>
  <c r="N22" i="7"/>
  <c r="O22" i="7"/>
  <c r="O12" i="7" s="1"/>
  <c r="P22" i="7"/>
  <c r="E13" i="7"/>
  <c r="E12" i="7" s="1"/>
  <c r="G13" i="7"/>
  <c r="H13" i="7"/>
  <c r="I13" i="7"/>
  <c r="J13" i="7"/>
  <c r="K13" i="7"/>
  <c r="L13" i="7"/>
  <c r="M13" i="7"/>
  <c r="M12" i="7" s="1"/>
  <c r="N13" i="7"/>
  <c r="P13" i="7"/>
  <c r="C13" i="7"/>
  <c r="C12" i="7" s="1"/>
  <c r="I12" i="7" l="1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3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<sst xmlns="http://schemas.openxmlformats.org/spreadsheetml/2006/main" count="76" uniqueCount="61">
  <si>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</si>
  <si>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</si>
  <si>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</si>
  <si>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</si>
  <si>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</si>
  <si>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</si>
  <si>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</si>
  <si>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</si>
  <si>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</si>
  <si>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</si>
  <si>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</si>
  <si>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</si>
  <si>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</si>
  <si>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</si>
  <si>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</si>
  <si>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</si>
  <si>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</si>
  <si>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</si>
  <si>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</si>
  <si>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</si>
  <si>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</si>
  <si>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</si>
  <si>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</si>
  <si>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</si>
  <si>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</si>
  <si>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</si>
  <si>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</si>
  <si>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</si>
  <si>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</si>
  <si>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</si>
  <si>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</si>
  <si>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</si>
  <si>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</si>
  <si>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</si>
  <si>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</si>
  <si>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</si>
  <si>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2.2. Услуги юриста</t>
  </si>
  <si>
    <t>2.3.Услуги бухгалтера</t>
  </si>
  <si>
    <t>начисление</t>
  </si>
  <si>
    <t>налоги</t>
  </si>
  <si>
    <t xml:space="preserve">на руки </t>
  </si>
  <si>
    <t>итого</t>
  </si>
  <si>
    <t>Уборщица - 2</t>
  </si>
  <si>
    <t>2.4. ОАО "Сбербанк России" (услуги банка)</t>
  </si>
  <si>
    <t>2.5. Приборы и оборудование</t>
  </si>
  <si>
    <t>2.6. Канцелярские товары</t>
  </si>
  <si>
    <t>2.7. Строительные и расходные материалы</t>
  </si>
  <si>
    <t xml:space="preserve">    2.9 МУП ГИАЦ (формирование квитанций)</t>
  </si>
  <si>
    <t xml:space="preserve">    2.10 Услуги паспортистки</t>
  </si>
  <si>
    <t>Рабочий по зданию (вакансия)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</si>
  <si>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</si>
  <si>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</si>
  <si>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 xml:space="preserve">    2.8.Хоз. инвентарь прочий: </t>
  </si>
  <si>
    <t>Расшифровка фонда оплаты труда за сентябрь</t>
  </si>
  <si>
    <t>1.4. ООО "ЛОГ СТРОЙ" (аварийно-диспетчерское обслуживание - сантехнические работы )</t>
  </si>
  <si>
    <t>1.4. ООО "ЛОГ СТРОЙ" (гидравлические испытания перед отопительным сезоном )</t>
  </si>
  <si>
    <t>Уборщица -3</t>
  </si>
  <si>
    <t>Управляющий - 1 ставка (работа + отпуск)</t>
  </si>
  <si>
    <t>Уборщица - 1 (работа + отпуск + работа во время отпуска)</t>
  </si>
  <si>
    <t>Дворник (работа + отпуск + работа во время отпуска)</t>
  </si>
  <si>
    <t>БЮДЖЕТ ДВИЖЕНИЯ ДЕНЕЖНЫХ СРЕДСТВ ЖСК "ВТОРОЙ" сентябрь 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</si>
</sst>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2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W12" sqref="W12:W13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60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43738</v>
      </c>
      <c r="D4" s="64"/>
      <c r="E4" s="64">
        <v>43769</v>
      </c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697223.89</v>
      </c>
      <c r="D6" s="3">
        <v>630161</v>
      </c>
      <c r="E6" s="3">
        <f>E7+E8</f>
        <v>697224</v>
      </c>
      <c r="F6" s="3"/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30</v>
      </c>
      <c r="C7" s="3"/>
      <c r="D7" s="3">
        <v>15600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31</v>
      </c>
      <c r="C8" s="3">
        <v>697223.89</v>
      </c>
      <c r="D8" s="3">
        <v>614561.19999999995</v>
      </c>
      <c r="E8" s="3">
        <v>697224</v>
      </c>
      <c r="F8" s="3"/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C13+C22</f>
        <v>614003</v>
      </c>
      <c r="D12" s="3">
        <f t="shared" ref="D12:E12" si="1">D13+D22</f>
        <v>789623</v>
      </c>
      <c r="E12" s="3">
        <f t="shared" si="1"/>
        <v>694003</v>
      </c>
      <c r="F12" s="3"/>
      <c r="G12" s="3">
        <f t="shared" ref="G12:P12" si="2">G13+G22</f>
        <v>59000</v>
      </c>
      <c r="H12" s="3">
        <f t="shared" si="2"/>
        <v>0</v>
      </c>
      <c r="I12" s="3">
        <f t="shared" si="2"/>
        <v>1000</v>
      </c>
      <c r="J12" s="3">
        <f t="shared" si="2"/>
        <v>0</v>
      </c>
      <c r="K12" s="3">
        <f t="shared" si="2"/>
        <v>1000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SUM(C14:C21)</f>
        <v>160900</v>
      </c>
      <c r="D13" s="7">
        <v>284496</v>
      </c>
      <c r="E13" s="7">
        <f t="shared" ref="E13:P13" si="3">SUM(E14:E21)</f>
        <v>240900</v>
      </c>
      <c r="F13" s="7"/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/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/>
      <c r="D15" s="4"/>
      <c r="E15" s="4">
        <v>80000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32</v>
      </c>
      <c r="C16" s="4">
        <v>50000</v>
      </c>
      <c r="D16" s="4">
        <v>43595.68</v>
      </c>
      <c r="E16" s="4">
        <v>50000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54</v>
      </c>
      <c r="C17" s="4">
        <v>30000</v>
      </c>
      <c r="D17" s="4">
        <v>30000</v>
      </c>
      <c r="E17" s="4">
        <v>30000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33</v>
      </c>
      <c r="C18" s="56">
        <v>75900</v>
      </c>
      <c r="D18" s="4">
        <v>75900</v>
      </c>
      <c r="E18" s="4">
        <v>75900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34</v>
      </c>
      <c r="C19" s="4">
        <v>5000</v>
      </c>
      <c r="D19" s="4">
        <v>5000</v>
      </c>
      <c r="E19" s="4">
        <v>5000</v>
      </c>
      <c r="F19" s="4"/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ht="26.4" x14ac:dyDescent="0.3">
      <c r="B20" s="20" t="s">
        <v>55</v>
      </c>
      <c r="C20" s="4"/>
      <c r="D20" s="4">
        <v>130000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x14ac:dyDescent="0.3">
      <c r="B21" s="20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6"/>
      <c r="P21" s="13"/>
      <c r="Q21" s="25"/>
    </row>
    <row r="22" spans="2:17" ht="26.4" x14ac:dyDescent="0.3">
      <c r="B22" s="22" t="s">
        <v>11</v>
      </c>
      <c r="C22" s="8">
        <v>453103</v>
      </c>
      <c r="D22" s="8">
        <v>505127</v>
      </c>
      <c r="E22" s="8">
        <v>453103</v>
      </c>
      <c r="F22" s="8"/>
      <c r="G22" s="8">
        <f t="shared" ref="G22:P22" si="4">SUM(G23:G30)</f>
        <v>59000</v>
      </c>
      <c r="H22" s="8">
        <f t="shared" si="4"/>
        <v>0</v>
      </c>
      <c r="I22" s="8">
        <f t="shared" si="4"/>
        <v>1000</v>
      </c>
      <c r="J22" s="8">
        <f t="shared" si="4"/>
        <v>0</v>
      </c>
      <c r="K22" s="8">
        <f t="shared" si="4"/>
        <v>1000</v>
      </c>
      <c r="L22" s="8">
        <f t="shared" si="4"/>
        <v>0</v>
      </c>
      <c r="M22" s="8">
        <f t="shared" si="4"/>
        <v>0</v>
      </c>
      <c r="N22" s="8">
        <f t="shared" si="4"/>
        <v>0</v>
      </c>
      <c r="O22" s="8">
        <f t="shared" si="4"/>
        <v>0</v>
      </c>
      <c r="P22" s="17">
        <f t="shared" si="4"/>
        <v>0</v>
      </c>
      <c r="Q22" s="25"/>
    </row>
    <row r="23" spans="2:17" x14ac:dyDescent="0.3">
      <c r="B23" s="20" t="s">
        <v>35</v>
      </c>
      <c r="C23" s="5">
        <v>311103</v>
      </c>
      <c r="D23" s="5">
        <v>409570</v>
      </c>
      <c r="E23" s="5">
        <v>311103</v>
      </c>
      <c r="F23" s="5"/>
      <c r="G23" s="5">
        <f>15000+12000+10000+5000+7000+8000</f>
        <v>57000</v>
      </c>
      <c r="H23" s="5"/>
      <c r="I23" s="5"/>
      <c r="J23" s="5"/>
      <c r="K23" s="5"/>
      <c r="L23" s="5"/>
      <c r="M23" s="5"/>
      <c r="N23" s="5"/>
      <c r="O23" s="5"/>
      <c r="P23" s="18"/>
      <c r="Q23" s="25"/>
    </row>
    <row r="24" spans="2:17" x14ac:dyDescent="0.3">
      <c r="B24" s="20" t="s">
        <v>36</v>
      </c>
      <c r="C24" s="5">
        <v>40000</v>
      </c>
      <c r="D24" s="5">
        <v>35000</v>
      </c>
      <c r="E24" s="5">
        <v>40000</v>
      </c>
      <c r="F24" s="5"/>
      <c r="G24" s="5">
        <v>1000</v>
      </c>
      <c r="H24" s="5">
        <v>0</v>
      </c>
      <c r="I24" s="5">
        <v>1000</v>
      </c>
      <c r="J24" s="5">
        <v>0</v>
      </c>
      <c r="K24" s="5">
        <v>1000</v>
      </c>
      <c r="L24" s="5">
        <v>0</v>
      </c>
      <c r="M24" s="5">
        <v>0</v>
      </c>
      <c r="N24" s="5">
        <v>0</v>
      </c>
      <c r="O24" s="5">
        <v>0</v>
      </c>
      <c r="P24" s="15">
        <v>0</v>
      </c>
      <c r="Q24" s="25"/>
    </row>
    <row r="25" spans="2:17" x14ac:dyDescent="0.3">
      <c r="B25" s="20" t="s">
        <v>37</v>
      </c>
      <c r="C25" s="5">
        <v>45000</v>
      </c>
      <c r="D25" s="5">
        <v>45000</v>
      </c>
      <c r="E25" s="5">
        <v>45000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15"/>
      <c r="Q25" s="25"/>
    </row>
    <row r="26" spans="2:17" x14ac:dyDescent="0.3">
      <c r="B26" s="20" t="s">
        <v>43</v>
      </c>
      <c r="C26" s="5">
        <v>7000</v>
      </c>
      <c r="D26" s="5">
        <v>4923.54</v>
      </c>
      <c r="E26" s="5">
        <v>7000</v>
      </c>
      <c r="F26" s="5"/>
      <c r="G26" s="5"/>
      <c r="H26" s="5"/>
      <c r="I26" s="5"/>
      <c r="J26" s="5"/>
      <c r="K26" s="5"/>
      <c r="L26" s="5"/>
      <c r="M26" s="9"/>
      <c r="N26" s="9"/>
      <c r="O26" s="9"/>
      <c r="P26" s="19"/>
      <c r="Q26" s="25"/>
    </row>
    <row r="27" spans="2:17" x14ac:dyDescent="0.3">
      <c r="B27" s="23" t="s">
        <v>44</v>
      </c>
      <c r="C27" s="5">
        <v>5000</v>
      </c>
      <c r="D27" s="5"/>
      <c r="E27" s="5">
        <v>5000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15">
        <v>0</v>
      </c>
      <c r="Q27" s="25"/>
    </row>
    <row r="28" spans="2:17" x14ac:dyDescent="0.3">
      <c r="B28" s="23" t="s">
        <v>45</v>
      </c>
      <c r="C28" s="5">
        <v>5000</v>
      </c>
      <c r="D28" s="5"/>
      <c r="E28" s="5">
        <v>5000</v>
      </c>
      <c r="F28" s="5">
        <v>0</v>
      </c>
      <c r="G28" s="5">
        <v>1000</v>
      </c>
      <c r="H28" s="5">
        <v>0</v>
      </c>
      <c r="I28" s="5"/>
      <c r="J28" s="5"/>
      <c r="K28" s="5"/>
      <c r="L28" s="5"/>
      <c r="M28" s="5"/>
      <c r="N28" s="5"/>
      <c r="O28" s="5"/>
      <c r="P28" s="15"/>
      <c r="Q28" s="25"/>
    </row>
    <row r="29" spans="2:17" x14ac:dyDescent="0.3">
      <c r="B29" s="23" t="s">
        <v>46</v>
      </c>
      <c r="C29" s="5">
        <v>20000</v>
      </c>
      <c r="D29" s="5">
        <v>1923</v>
      </c>
      <c r="E29" s="5">
        <v>20000</v>
      </c>
      <c r="F29" s="5"/>
      <c r="G29" s="5"/>
      <c r="H29" s="5"/>
      <c r="I29" s="5"/>
      <c r="J29" s="5"/>
      <c r="K29" s="5"/>
      <c r="L29" s="5"/>
      <c r="M29" s="9"/>
      <c r="N29" s="9"/>
      <c r="O29" s="9"/>
      <c r="P29" s="19"/>
      <c r="Q29" s="25"/>
    </row>
    <row r="30" spans="2:17" x14ac:dyDescent="0.3">
      <c r="B30" s="24" t="s">
        <v>52</v>
      </c>
      <c r="C30" s="5">
        <v>10000</v>
      </c>
      <c r="D30" s="5"/>
      <c r="E30" s="55">
        <v>10000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47</v>
      </c>
      <c r="C31" s="5">
        <v>5000</v>
      </c>
      <c r="D31" s="5">
        <v>3710</v>
      </c>
      <c r="E31" s="55">
        <v>5000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48</v>
      </c>
      <c r="C32" s="5">
        <v>5000</v>
      </c>
      <c r="D32" s="5">
        <v>5000</v>
      </c>
      <c r="E32" s="55">
        <v>5000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/>
      <c r="C33" s="5"/>
      <c r="D33" s="5"/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24"/>
      <c r="C34" s="5"/>
      <c r="D34" s="5"/>
      <c r="E34" s="55"/>
      <c r="F34" s="9"/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57" t="s">
        <v>53</v>
      </c>
      <c r="C35" s="58" t="s">
        <v>38</v>
      </c>
      <c r="D35" s="58" t="s">
        <v>40</v>
      </c>
      <c r="E35" s="59" t="s">
        <v>39</v>
      </c>
      <c r="F35" s="61" t="s">
        <v>41</v>
      </c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57</v>
      </c>
      <c r="C36" s="5">
        <v>75159.509999999995</v>
      </c>
      <c r="D36" s="5">
        <v>65389.2</v>
      </c>
      <c r="E36" s="55">
        <v>23224.400000000001</v>
      </c>
      <c r="F36" s="60">
        <f>C36+E36</f>
        <v>98383.91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58</v>
      </c>
      <c r="C37" s="5">
        <v>79993</v>
      </c>
      <c r="D37" s="5">
        <v>69593.899999999994</v>
      </c>
      <c r="E37" s="55">
        <v>24717.8</v>
      </c>
      <c r="F37" s="60">
        <f t="shared" ref="F37:F41" si="5">C37+E37</f>
        <v>104710.8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42</v>
      </c>
      <c r="C38" s="5">
        <v>23442</v>
      </c>
      <c r="D38" s="5">
        <v>20394</v>
      </c>
      <c r="E38" s="55">
        <v>7244</v>
      </c>
      <c r="F38" s="60">
        <f t="shared" si="5"/>
        <v>30686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59</v>
      </c>
      <c r="C39" s="5">
        <v>82101.33</v>
      </c>
      <c r="D39" s="5">
        <v>71427.87</v>
      </c>
      <c r="E39" s="55">
        <v>25369.200000000001</v>
      </c>
      <c r="F39" s="60">
        <f t="shared" si="5"/>
        <v>107470.53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 t="s">
        <v>51</v>
      </c>
      <c r="C40" s="5">
        <v>28749</v>
      </c>
      <c r="D40" s="5">
        <v>25012</v>
      </c>
      <c r="E40" s="55">
        <v>8883.44</v>
      </c>
      <c r="F40" s="60">
        <f t="shared" si="5"/>
        <v>37632.44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56</v>
      </c>
      <c r="C41" s="5">
        <v>23442</v>
      </c>
      <c r="D41" s="5">
        <v>20394</v>
      </c>
      <c r="E41" s="55">
        <v>7244</v>
      </c>
      <c r="F41" s="60">
        <f t="shared" si="5"/>
        <v>30686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49</v>
      </c>
      <c r="C42" s="5"/>
      <c r="D42" s="5"/>
      <c r="E42" s="55"/>
      <c r="F42" s="9"/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57"/>
      <c r="C43" s="58"/>
      <c r="D43" s="58"/>
      <c r="E43" s="59"/>
      <c r="F43" s="61"/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/>
      <c r="C44" s="5"/>
      <c r="D44" s="5"/>
      <c r="E44" s="55"/>
      <c r="F44" s="62"/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/>
      <c r="C45" s="5"/>
      <c r="D45" s="5"/>
      <c r="E45" s="55"/>
      <c r="F45" s="62"/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/>
      <c r="C46" s="5"/>
      <c r="D46" s="5"/>
      <c r="E46" s="55"/>
      <c r="F46" s="62"/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/>
      <c r="C47" s="5"/>
      <c r="D47" s="5"/>
      <c r="E47" s="55"/>
      <c r="F47" s="62"/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/>
      <c r="C48" s="5"/>
      <c r="D48" s="5"/>
      <c r="E48" s="55"/>
      <c r="F48" s="62"/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/>
      <c r="C49" s="5"/>
      <c r="D49" s="5"/>
      <c r="E49" s="55"/>
      <c r="F49" s="62"/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4"/>
      <c r="C50" s="5"/>
      <c r="D50" s="5"/>
      <c r="E50" s="55"/>
      <c r="F50" s="62"/>
      <c r="G50" s="9"/>
      <c r="H50" s="9"/>
      <c r="I50" s="9"/>
      <c r="J50" s="9"/>
      <c r="K50" s="9"/>
      <c r="L50" s="9"/>
      <c r="M50" s="9"/>
      <c r="N50" s="9"/>
      <c r="O50" s="9"/>
      <c r="P50" s="19"/>
      <c r="Q50" s="25"/>
    </row>
    <row r="51" spans="2:17" x14ac:dyDescent="0.3">
      <c r="B51" s="22"/>
      <c r="C51" s="7"/>
      <c r="D51" s="7">
        <v>0</v>
      </c>
      <c r="E51" s="7">
        <v>0</v>
      </c>
      <c r="F51" s="7"/>
      <c r="G51" s="7">
        <f t="shared" ref="G51:P51" si="6">13*3750</f>
        <v>48750</v>
      </c>
      <c r="H51" s="7">
        <f t="shared" si="6"/>
        <v>48750</v>
      </c>
      <c r="I51" s="7">
        <f t="shared" si="6"/>
        <v>48750</v>
      </c>
      <c r="J51" s="7">
        <f t="shared" si="6"/>
        <v>48750</v>
      </c>
      <c r="K51" s="7">
        <f t="shared" si="6"/>
        <v>48750</v>
      </c>
      <c r="L51" s="7">
        <f t="shared" si="6"/>
        <v>48750</v>
      </c>
      <c r="M51" s="7">
        <f t="shared" si="6"/>
        <v>48750</v>
      </c>
      <c r="N51" s="7">
        <f t="shared" si="6"/>
        <v>48750</v>
      </c>
      <c r="O51" s="7">
        <f t="shared" si="6"/>
        <v>48750</v>
      </c>
      <c r="P51" s="16">
        <f t="shared" si="6"/>
        <v>48750</v>
      </c>
      <c r="Q51" s="25"/>
    </row>
    <row r="52" spans="2:17" x14ac:dyDescent="0.3"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50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14</v>
      </c>
      <c r="C4" s="32" t="s">
        <v>22</v>
      </c>
      <c r="D4" s="33" t="s">
        <v>15</v>
      </c>
      <c r="E4" s="33" t="s">
        <v>16</v>
      </c>
      <c r="F4" s="33" t="s">
        <v>17</v>
      </c>
      <c r="G4" s="33" t="s">
        <v>6</v>
      </c>
      <c r="H4" s="33" t="s">
        <v>18</v>
      </c>
      <c r="I4" s="33" t="s">
        <v>7</v>
      </c>
      <c r="J4" s="33" t="s">
        <v>19</v>
      </c>
      <c r="K4" s="34" t="s">
        <v>21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20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27</v>
      </c>
      <c r="D19" s="78"/>
      <c r="E19" s="78"/>
      <c r="F19" s="33" t="s">
        <v>22</v>
      </c>
      <c r="G19" s="34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23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24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25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26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20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2019-10-24T04:56:22Z</dcterms:modified>
</cp:coreProperties>
</file>